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9312c756b2948e8" /></Relationships>
</file>

<file path=xl/workbook.xml><?xml version="1.0" encoding="utf-8"?>
<x:workbook xmlns:x="http://schemas.openxmlformats.org/spreadsheetml/2006/main">
  <x:sheets>
    <x:sheet xmlns:r="http://schemas.openxmlformats.org/officeDocument/2006/relationships" name="リバランス計算" sheetId="1" r:id="R5ae571cb45b84fda"/>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
    <x:numFmt numFmtId="201" formatCode="0.0%;(0.0%);-"/>
  </x:numFmts>
  <x:fonts count="10">
    <x:font>
      <x:sz val="11"/>
      <x:name val="Carlito"/>
    </x:font>
    <x:font>
      <x:b/>
      <x:sz val="16"/>
      <x:color rgb="FF1F1F1F"/>
      <x:name val="Arial"/>
    </x:font>
    <x:font>
      <x:i/>
      <x:sz val="10"/>
      <x:color rgb="FF595959"/>
      <x:name val="Arial"/>
    </x:font>
    <x:font>
      <x:sz val="10"/>
      <x:color rgb="FF595959"/>
      <x:name val="Arial"/>
    </x:font>
    <x:font>
      <x:b/>
      <x:sz val="11"/>
      <x:color rgb="FFFFFFFF"/>
      <x:name val="Arial"/>
    </x:font>
    <x:font>
      <x:b/>
      <x:sz val="10"/>
      <x:color rgb="FFFFFFFF"/>
      <x:name val="Arial"/>
    </x:font>
    <x:font>
      <x:sz val="10"/>
      <x:name val="Arial"/>
    </x:font>
    <x:font>
      <x:b/>
      <x:sz val="10"/>
      <x:name val="Arial"/>
    </x:font>
    <x:font>
      <x:sz val="9"/>
      <x:color rgb="FF595959"/>
      <x:name val="Arial"/>
    </x:font>
    <x:font>
      <x:i/>
      <x:sz val="9"/>
      <x:color rgb="FF595959"/>
      <x:name val="Arial"/>
    </x:font>
  </x:fonts>
  <x:fills count="9">
    <x:fill>
      <x:patternFill patternType="none"/>
    </x:fill>
    <x:fill>
      <x:patternFill patternType="gray125"/>
    </x:fill>
    <x:fill>
      <x:patternFill patternType="solid">
        <x:fgColor rgb="FF1F4E78"/>
      </x:patternFill>
    </x:fill>
    <x:fill>
      <x:patternFill patternType="solid">
        <x:fgColor rgb="FFFFF2CC"/>
      </x:patternFill>
    </x:fill>
    <x:fill>
      <x:patternFill patternType="solid">
        <x:fgColor rgb="FFF7FBFF"/>
      </x:patternFill>
    </x:fill>
    <x:fill>
      <x:patternFill patternType="solid">
        <x:fgColor rgb="FFD9EAF7"/>
      </x:patternFill>
    </x:fill>
    <x:fill>
      <x:patternFill patternType="solid">
        <x:fgColor rgb="FFE2F0D9"/>
      </x:patternFill>
    </x:fill>
    <x:fill>
      <x:patternFill patternType="solid">
        <x:fgColor rgb="FFFCE4D6"/>
      </x:patternFill>
    </x:fill>
    <x:fill>
      <x:patternFill patternType="solid">
        <x:fgColor rgb="FFF2F2F2"/>
      </x:patternFill>
    </x:fill>
  </x:fills>
  <x:borders count="9">
    <x:border/>
    <x:border>
      <x:left style="thin">
        <x:color rgb="FFB7C9D6"/>
      </x:left>
      <x:top style="thin">
        <x:color rgb="FFB7C9D6"/>
      </x:top>
    </x:border>
    <x:border>
      <x:right style="thin">
        <x:color rgb="FFB7C9D6"/>
      </x:right>
      <x:top style="thin">
        <x:color rgb="FFB7C9D6"/>
      </x:top>
    </x:border>
    <x:border>
      <x:left style="thin">
        <x:color rgb="FFB7C9D6"/>
      </x:left>
    </x:border>
    <x:border>
      <x:right style="thin">
        <x:color rgb="FFB7C9D6"/>
      </x:right>
    </x:border>
    <x:border>
      <x:left style="thin">
        <x:color rgb="FFB7C9D6"/>
      </x:left>
      <x:bottom style="thin">
        <x:color rgb="FFB7C9D6"/>
      </x:bottom>
    </x:border>
    <x:border>
      <x:right style="thin">
        <x:color rgb="FFB7C9D6"/>
      </x:right>
      <x:bottom style="thin">
        <x:color rgb="FFB7C9D6"/>
      </x:bottom>
    </x:border>
    <x:border>
      <x:top style="thin">
        <x:color rgb="FFB7C9D6"/>
      </x:top>
    </x:border>
    <x:border>
      <x:bottom style="thin">
        <x:color rgb="FFB7C9D6"/>
      </x:bottom>
    </x:border>
  </x:borders>
  <x:cellStyleXfs count="1">
    <x:xf numFmtId="0" fontId="0" fillId="0" borderId="0"/>
  </x:cellStyleXfs>
  <x:cellXfs count="82">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0" fillId="2" borderId="0" xfId="0" applyNumberFormat="1" applyFont="1" applyFill="1" applyBorder="1"/>
    <x:xf numFmtId="0" fontId="4" fillId="2" borderId="0"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0" fontId="0" fillId="3" borderId="0" xfId="0" applyNumberFormat="1" applyFont="1" applyFill="1" applyBorder="1"/>
    <x:xf numFmtId="0" fontId="0" fillId="4" borderId="0" xfId="0" applyNumberFormat="1" applyFont="1" applyFill="1" applyBorder="1"/>
    <x:xf numFmtId="0" fontId="0" fillId="0" borderId="1" xfId="0" applyNumberFormat="1" applyFont="1" applyFill="1" applyBorder="1"/>
    <x:xf numFmtId="0" fontId="0" fillId="3"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5" fillId="2" borderId="1" xfId="0" applyNumberFormat="1" applyFont="1" applyFill="1" applyBorder="1" applyAlignment="1">
      <x:alignment horizontal="center" vertical="center" wrapText="1"/>
    </x:xf>
    <x:xf numFmtId="0" fontId="5" fillId="2" borderId="7" xfId="0" applyNumberFormat="1" applyFont="1" applyFill="1" applyBorder="1" applyAlignment="1">
      <x:alignment horizontal="center" vertical="center" wrapText="1"/>
    </x:xf>
    <x:xf numFmtId="0" fontId="5" fillId="2" borderId="2" xfId="0" applyNumberFormat="1" applyFont="1" applyFill="1" applyBorder="1" applyAlignment="1">
      <x:alignment horizontal="center" vertical="center" wrapText="1"/>
    </x:xf>
    <x:xf numFmtId="0" fontId="0" fillId="3" borderId="3" xfId="0" applyNumberFormat="1" applyFont="1" applyFill="1" applyBorder="1"/>
    <x:xf numFmtId="0" fontId="0" fillId="4" borderId="4" xfId="0" applyNumberFormat="1" applyFont="1" applyFill="1" applyBorder="1"/>
    <x:xf numFmtId="0" fontId="0" fillId="3" borderId="5" xfId="0" applyNumberFormat="1" applyFont="1" applyFill="1" applyBorder="1"/>
    <x:xf numFmtId="0" fontId="0" fillId="3" borderId="8" xfId="0" applyNumberFormat="1" applyFont="1" applyFill="1" applyBorder="1"/>
    <x:xf numFmtId="0" fontId="0" fillId="4" borderId="8" xfId="0" applyNumberFormat="1" applyFont="1" applyFill="1" applyBorder="1"/>
    <x:xf numFmtId="0" fontId="0" fillId="4" borderId="6" xfId="0" applyNumberFormat="1" applyFont="1" applyFill="1" applyBorder="1"/>
    <x:xf numFmtId="0" fontId="6" fillId="3" borderId="3" xfId="0" applyNumberFormat="1" applyFont="1" applyFill="1" applyBorder="1"/>
    <x:xf numFmtId="0" fontId="6" fillId="3" borderId="0" xfId="0" applyNumberFormat="1" applyFont="1" applyFill="1" applyBorder="1"/>
    <x:xf numFmtId="0" fontId="6" fillId="4" borderId="0" xfId="0" applyNumberFormat="1" applyFont="1" applyFill="1" applyBorder="1"/>
    <x:xf numFmtId="0" fontId="6" fillId="4" borderId="4" xfId="0" applyNumberFormat="1" applyFont="1" applyFill="1" applyBorder="1"/>
    <x:xf numFmtId="0" fontId="6" fillId="3" borderId="5" xfId="0" applyNumberFormat="1" applyFont="1" applyFill="1" applyBorder="1"/>
    <x:xf numFmtId="0" fontId="6" fillId="3" borderId="8" xfId="0" applyNumberFormat="1" applyFont="1" applyFill="1" applyBorder="1"/>
    <x:xf numFmtId="0" fontId="6" fillId="4" borderId="8" xfId="0" applyNumberFormat="1" applyFont="1" applyFill="1" applyBorder="1"/>
    <x:xf numFmtId="0" fontId="6" fillId="4" borderId="6" xfId="0" applyNumberFormat="1" applyFont="1" applyFill="1" applyBorder="1"/>
    <x:xf numFmtId="0" fontId="0" fillId="5" borderId="1" xfId="0" applyNumberFormat="1" applyFont="1" applyFill="1" applyBorder="1"/>
    <x:xf numFmtId="0" fontId="0" fillId="5" borderId="3" xfId="0" applyNumberFormat="1" applyFont="1" applyFill="1" applyBorder="1"/>
    <x:xf numFmtId="0" fontId="0" fillId="5" borderId="5" xfId="0" applyNumberFormat="1" applyFont="1" applyFill="1" applyBorder="1"/>
    <x:xf numFmtId="0" fontId="7" fillId="5" borderId="1" xfId="0" applyNumberFormat="1" applyFont="1" applyFill="1" applyBorder="1"/>
    <x:xf numFmtId="0" fontId="7" fillId="5" borderId="3" xfId="0" applyNumberFormat="1" applyFont="1" applyFill="1" applyBorder="1"/>
    <x:xf numFmtId="0" fontId="7" fillId="5" borderId="5" xfId="0" applyNumberFormat="1" applyFont="1" applyFill="1" applyBorder="1"/>
    <x:xf numFmtId="0" fontId="7" fillId="5" borderId="1" xfId="0" applyNumberFormat="1" applyFont="1" applyFill="1" applyBorder="1" applyAlignment="1">
      <x:alignment vertical="center"/>
    </x:xf>
    <x:xf numFmtId="0" fontId="7" fillId="5" borderId="3" xfId="0" applyNumberFormat="1" applyFont="1" applyFill="1" applyBorder="1" applyAlignment="1">
      <x:alignment vertical="center"/>
    </x:xf>
    <x:xf numFmtId="0" fontId="7" fillId="5" borderId="5" xfId="0" applyNumberFormat="1" applyFont="1" applyFill="1" applyBorder="1" applyAlignment="1">
      <x:alignment vertical="center"/>
    </x:xf>
    <x:xf numFmtId="0" fontId="0" fillId="6" borderId="4" xfId="0" applyNumberFormat="1" applyFont="1" applyFill="1" applyBorder="1"/>
    <x:xf numFmtId="0" fontId="0" fillId="7" borderId="6" xfId="0" applyNumberFormat="1" applyFont="1" applyFill="1" applyBorder="1"/>
    <x:xf numFmtId="0" fontId="0" fillId="8" borderId="0" xfId="0" applyNumberFormat="1" applyFont="1" applyFill="1" applyBorder="1"/>
    <x:xf numFmtId="0" fontId="8" fillId="8" borderId="0" xfId="0" applyNumberFormat="1" applyFont="1" applyFill="1" applyBorder="1"/>
    <x:xf numFmtId="0" fontId="8" fillId="8" borderId="0" xfId="0" applyNumberFormat="1" applyFont="1" applyFill="1" applyBorder="1" applyAlignment="1">
      <x:alignment wrapText="1"/>
    </x:xf>
    <x:xf numFmtId="0" fontId="8" fillId="8" borderId="0" xfId="0" applyNumberFormat="1" applyFont="1" applyFill="1" applyBorder="1" applyAlignment="1">
      <x:alignment vertical="center" wrapText="1"/>
    </x:xf>
    <x:xf numFmtId="0" fontId="9" fillId="0" borderId="0" xfId="0" applyNumberFormat="1" applyFont="1" applyFill="1" applyBorder="1"/>
    <x:xf numFmtId="0" fontId="9" fillId="0" borderId="0" xfId="0" applyNumberFormat="1" applyFont="1" applyFill="1" applyBorder="1" applyAlignment="1">
      <x:alignment wrapText="1"/>
    </x:xf>
    <x:xf numFmtId="0" fontId="8" fillId="0" borderId="0" xfId="0" applyNumberFormat="1" applyFont="1" applyFill="1" applyBorder="1"/>
    <x:xf numFmtId="0" fontId="8" fillId="0" borderId="0" xfId="0" applyNumberFormat="1" applyFont="1" applyFill="1" applyBorder="1" applyAlignment="1">
      <x:alignment wrapText="1"/>
    </x:xf>
    <x:xf numFmtId="200" fontId="6" fillId="3" borderId="0" xfId="0" applyNumberFormat="1" applyFont="1" applyFill="1" applyBorder="1"/>
    <x:xf numFmtId="200" fontId="6" fillId="3" borderId="8" xfId="0" applyNumberFormat="1" applyFont="1" applyFill="1" applyBorder="1"/>
    <x:xf numFmtId="200" fontId="0" fillId="0" borderId="0" xfId="0" applyNumberFormat="1" applyFont="1" applyFill="1" applyBorder="1"/>
    <x:xf numFmtId="200" fontId="0" fillId="3" borderId="2" xfId="0" applyNumberFormat="1" applyFont="1" applyFill="1" applyBorder="1"/>
    <x:xf numFmtId="200" fontId="0" fillId="6" borderId="4" xfId="0" applyNumberFormat="1" applyFont="1" applyFill="1" applyBorder="1"/>
    <x:xf numFmtId="200" fontId="6" fillId="4" borderId="0" xfId="0" applyNumberFormat="1" applyFont="1" applyFill="1" applyBorder="1"/>
    <x:xf numFmtId="200" fontId="6" fillId="4" borderId="8" xfId="0" applyNumberFormat="1" applyFont="1" applyFill="1" applyBorder="1"/>
    <x:xf numFmtId="200" fontId="6" fillId="4" borderId="4" xfId="0" applyNumberFormat="1" applyFont="1" applyFill="1" applyBorder="1"/>
    <x:xf numFmtId="200" fontId="6" fillId="4" borderId="6" xfId="0" applyNumberFormat="1" applyFont="1" applyFill="1" applyBorder="1"/>
    <x:xf numFmtId="201" fontId="6" fillId="3" borderId="0" xfId="0" applyNumberFormat="1" applyFont="1" applyFill="1" applyBorder="1"/>
    <x:xf numFmtId="201" fontId="6" fillId="4" borderId="0" xfId="0" applyNumberFormat="1" applyFont="1" applyFill="1" applyBorder="1"/>
    <x:xf numFmtId="201" fontId="6" fillId="3" borderId="8" xfId="0" applyNumberFormat="1" applyFont="1" applyFill="1" applyBorder="1"/>
    <x:xf numFmtId="201" fontId="6" fillId="4" borderId="8" xfId="0" applyNumberFormat="1" applyFont="1" applyFill="1" applyBorder="1"/>
    <x:xf numFmtId="201" fontId="0" fillId="6" borderId="4" xfId="0" applyNumberFormat="1" applyFont="1" applyFill="1" applyBorder="1"/>
    <x:xf numFmtId="0" fontId="0" fillId="7" borderId="6" xfId="0" applyNumberFormat="1" applyFont="1" applyFill="1" applyBorder="1" applyAlignment="1">
      <x:alignment wrapText="1"/>
    </x:xf>
    <x:xf numFmtId="0" fontId="6" fillId="3" borderId="3" xfId="0" applyNumberFormat="1" applyFont="1" applyFill="1" applyBorder="1" applyAlignment="1">
      <x:alignment horizontal="left"/>
    </x:xf>
    <x:xf numFmtId="0" fontId="6" fillId="3" borderId="5" xfId="0" applyNumberFormat="1" applyFont="1" applyFill="1" applyBorder="1" applyAlignment="1">
      <x:alignment horizontal="left"/>
    </x:xf>
    <x:xf numFmtId="200" fontId="6" fillId="3" borderId="0" xfId="0" applyNumberFormat="1" applyFont="1" applyFill="1" applyBorder="1" applyAlignment="1">
      <x:alignment horizontal="right"/>
    </x:xf>
    <x:xf numFmtId="201" fontId="6" fillId="3" borderId="0" xfId="0" applyNumberFormat="1" applyFont="1" applyFill="1" applyBorder="1" applyAlignment="1">
      <x:alignment horizontal="right"/>
    </x:xf>
    <x:xf numFmtId="201" fontId="6" fillId="4" borderId="0" xfId="0" applyNumberFormat="1" applyFont="1" applyFill="1" applyBorder="1" applyAlignment="1">
      <x:alignment horizontal="right"/>
    </x:xf>
    <x:xf numFmtId="200" fontId="6" fillId="4" borderId="0" xfId="0" applyNumberFormat="1" applyFont="1" applyFill="1" applyBorder="1" applyAlignment="1">
      <x:alignment horizontal="right"/>
    </x:xf>
    <x:xf numFmtId="200" fontId="6" fillId="4" borderId="4" xfId="0" applyNumberFormat="1" applyFont="1" applyFill="1" applyBorder="1" applyAlignment="1">
      <x:alignment horizontal="right"/>
    </x:xf>
    <x:xf numFmtId="200" fontId="6" fillId="3" borderId="8" xfId="0" applyNumberFormat="1" applyFont="1" applyFill="1" applyBorder="1" applyAlignment="1">
      <x:alignment horizontal="right"/>
    </x:xf>
    <x:xf numFmtId="201" fontId="6" fillId="3" borderId="8" xfId="0" applyNumberFormat="1" applyFont="1" applyFill="1" applyBorder="1" applyAlignment="1">
      <x:alignment horizontal="right"/>
    </x:xf>
    <x:xf numFmtId="201" fontId="6" fillId="4" borderId="8" xfId="0" applyNumberFormat="1" applyFont="1" applyFill="1" applyBorder="1" applyAlignment="1">
      <x:alignment horizontal="right"/>
    </x:xf>
    <x:xf numFmtId="200" fontId="6" fillId="4" borderId="8" xfId="0" applyNumberFormat="1" applyFont="1" applyFill="1" applyBorder="1" applyAlignment="1">
      <x:alignment horizontal="right"/>
    </x:xf>
    <x:xf numFmtId="200" fontId="6" fillId="4" borderId="6" xfId="0" applyNumberFormat="1" applyFont="1" applyFill="1" applyBorder="1" applyAlignment="1">
      <x:alignment horizontal="right"/>
    </x:xf>
  </x:cellXfs>
  <x:cellStyles count="1">
    <x:cellStyle name="Normal" xfId="0"/>
  </x:cellStyles>
  <x:dxfs count="1">
    <x:dxf>
      <x:font>
        <x:b/>
        <x:color rgb="FF215E21"/>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d5c33dbfa28400a" /><Relationship Type="http://schemas.openxmlformats.org/officeDocument/2006/relationships/theme" Target="/xl/theme/theme1.xml" Id="R60daa166df7a4a02" /><Relationship Type="http://schemas.openxmlformats.org/officeDocument/2006/relationships/sharedStrings" Target="/xl/sharedStrings.xml" Id="R82f5a8e157614fa7" /><Relationship Type="http://schemas.openxmlformats.org/officeDocument/2006/relationships/worksheet" Target="/xl/worksheets/sheet1.xml" Id="R5ae571cb45b84fd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16" hidden="0" customWidth="1"/>
    <x:col min="2" max="2" width="14" hidden="0" customWidth="1"/>
    <x:col min="3" max="3" width="12" hidden="0" customWidth="1"/>
    <x:col min="4" max="4" width="12" hidden="0" customWidth="1"/>
    <x:col min="5" max="5" width="16" hidden="0" customWidth="1"/>
    <x:col min="6" max="6" width="16" hidden="0" customWidth="1"/>
    <x:col min="7" max="7" width="16" hidden="0" customWidth="1"/>
    <x:col min="8" max="8" width="15" hidden="0" customWidth="1"/>
    <x:col min="9" max="9" width="18" hidden="0" customWidth="1"/>
  </x:cols>
  <x:sheetData>
    <x:row r="1" ht="28" customHeight="1">
      <x:c r="A1" s="1" t="str">
        <x:v>追加投資で考えるリバランス計算シート</x:v>
      </x:c>
    </x:row>
    <x:row r="2" ht="22" customHeight="1">
      <x:c r="A2" s="2" t="str">
        <x:v>現在の資産配分と目標比率を入力すると、入金後の目標額と不足額を確認できます。金額の単位は円です。</x:v>
      </x:c>
    </x:row>
    <x:row r="3" ht="22" customHeight="1">
      <x:c r="A3" s="4" t="str">
        <x:v>黄色のセルが入力欄です。売買の自動推奨は行いません。投資判断はご自身の状況とリスク許容度に合わせて行ってください。</x:v>
      </x:c>
    </x:row>
    <x:row r="5">
      <x:c r="A5" s="6" t="str">
        <x:v>入力と計算</x:v>
      </x:c>
    </x:row>
    <x:row r="6" ht="32" customHeight="1">
      <x:c r="A6" s="19" t="str">
        <x:v>資産クラス</x:v>
      </x:c>
      <x:c r="B6" s="20" t="str">
        <x:v>現在金額</x:v>
      </x:c>
      <x:c r="C6" s="20" t="str">
        <x:v>目標比率</x:v>
      </x:c>
      <x:c r="D6" s="20" t="str">
        <x:v>現在比率</x:v>
      </x:c>
      <x:c r="E6" s="20" t="str">
        <x:v>入金後の目標金額</x:v>
      </x:c>
      <x:c r="F6" s="20" t="str">
        <x:v>目標との差額</x:v>
      </x:c>
      <x:c r="G6" s="20" t="str">
        <x:v>不足額</x:v>
      </x:c>
      <x:c r="H6" s="20" t="str">
        <x:v>追加資金の配分比</x:v>
      </x:c>
      <x:c r="I6" s="21" t="str">
        <x:v>追加資金の配分案</x:v>
      </x:c>
    </x:row>
    <x:row r="7">
      <x:c r="A7" s="70" t="str">
        <x:v>国内株式</x:v>
      </x:c>
      <x:c r="B7" s="72" t="n">
        <x:v>150000</x:v>
      </x:c>
      <x:c r="C7" s="73" t="n">
        <x:v>0.2</x:v>
      </x:c>
      <x:c r="D7" s="74" t="n">
        <x:f>IF(AND($B$20="計算可能",$B$17&gt;0),B7/$B$17,"")</x:f>
        <x:v>0.2</x:v>
      </x:c>
      <x:c r="E7" s="75" t="n">
        <x:f>IF($B$20&lt;&gt;"計算可能","",$B$18*C7)</x:f>
        <x:v>174000</x:v>
      </x:c>
      <x:c r="F7" s="75" t="n">
        <x:f>IF($B$20&lt;&gt;"計算可能","",E7-B7)</x:f>
        <x:v>24000</x:v>
      </x:c>
      <x:c r="G7" s="75" t="n">
        <x:f>IF($B$20&lt;&gt;"計算可能","",MAX(0,F7))</x:f>
        <x:v>24000</x:v>
      </x:c>
      <x:c r="H7" s="74" t="n">
        <x:f>IF($B$20&lt;&gt;"計算可能","",IF(SUM($G$7:$G$14)&lt;=0,0,G7/SUM($G$7:$G$14)))</x:f>
        <x:v>0.1643835616438356</x:v>
      </x:c>
      <x:c r="I7" s="76" t="n">
        <x:f>IF($B$20&lt;&gt;"計算可能","",$B$16*H7)</x:f>
        <x:v>19726.027397260274</x:v>
      </x:c>
    </x:row>
    <x:row r="8">
      <x:c r="A8" s="70" t="str">
        <x:v>先進国株式</x:v>
      </x:c>
      <x:c r="B8" s="72" t="n">
        <x:v>250000</x:v>
      </x:c>
      <x:c r="C8" s="73" t="n">
        <x:v>0.35</x:v>
      </x:c>
      <x:c r="D8" s="74" t="n">
        <x:f>IF(AND($B$20="計算可能",$B$17&gt;0),B8/$B$17,"")</x:f>
        <x:v>0.3333333333333333</x:v>
      </x:c>
      <x:c r="E8" s="75" t="n">
        <x:f>IF($B$20&lt;&gt;"計算可能","",$B$18*C8)</x:f>
        <x:v>304500</x:v>
      </x:c>
      <x:c r="F8" s="75" t="n">
        <x:f>IF($B$20&lt;&gt;"計算可能","",E8-B8)</x:f>
        <x:v>54500</x:v>
      </x:c>
      <x:c r="G8" s="75" t="n">
        <x:f>IF($B$20&lt;&gt;"計算可能","",MAX(0,F8))</x:f>
        <x:v>54500</x:v>
      </x:c>
      <x:c r="H8" s="74" t="n">
        <x:f>IF($B$20&lt;&gt;"計算可能","",IF(SUM($G$7:$G$14)&lt;=0,0,G8/SUM($G$7:$G$14)))</x:f>
        <x:v>0.3732876712328767</x:v>
      </x:c>
      <x:c r="I8" s="76" t="n">
        <x:f>IF($B$20&lt;&gt;"計算可能","",$B$16*H8)</x:f>
        <x:v>44794.520547945205</x:v>
      </x:c>
    </x:row>
    <x:row r="9">
      <x:c r="A9" s="70" t="str">
        <x:v>新興国株式</x:v>
      </x:c>
      <x:c r="B9" s="72" t="n">
        <x:v>50000</x:v>
      </x:c>
      <x:c r="C9" s="73" t="n">
        <x:v>0.05</x:v>
      </x:c>
      <x:c r="D9" s="74" t="n">
        <x:f>IF(AND($B$20="計算可能",$B$17&gt;0),B9/$B$17,"")</x:f>
        <x:v>0.06666666666666667</x:v>
      </x:c>
      <x:c r="E9" s="75" t="n">
        <x:f>IF($B$20&lt;&gt;"計算可能","",$B$18*C9)</x:f>
        <x:v>43500</x:v>
      </x:c>
      <x:c r="F9" s="75" t="n">
        <x:f>IF($B$20&lt;&gt;"計算可能","",E9-B9)</x:f>
        <x:v>-6500</x:v>
      </x:c>
      <x:c r="G9" s="75" t="n">
        <x:f>IF($B$20&lt;&gt;"計算可能","",MAX(0,F9))</x:f>
        <x:v>0</x:v>
      </x:c>
      <x:c r="H9" s="74" t="n">
        <x:f>IF($B$20&lt;&gt;"計算可能","",IF(SUM($G$7:$G$14)&lt;=0,0,G9/SUM($G$7:$G$14)))</x:f>
        <x:v>0</x:v>
      </x:c>
      <x:c r="I9" s="76" t="n">
        <x:f>IF($B$20&lt;&gt;"計算可能","",$B$16*H9)</x:f>
        <x:v>0</x:v>
      </x:c>
    </x:row>
    <x:row r="10">
      <x:c r="A10" s="70" t="str">
        <x:v>国内債券</x:v>
      </x:c>
      <x:c r="B10" s="72" t="n">
        <x:v>100000</x:v>
      </x:c>
      <x:c r="C10" s="73" t="n">
        <x:v>0.15</x:v>
      </x:c>
      <x:c r="D10" s="74" t="n">
        <x:f>IF(AND($B$20="計算可能",$B$17&gt;0),B10/$B$17,"")</x:f>
        <x:v>0.13333333333333333</x:v>
      </x:c>
      <x:c r="E10" s="75" t="n">
        <x:f>IF($B$20&lt;&gt;"計算可能","",$B$18*C10)</x:f>
        <x:v>130500</x:v>
      </x:c>
      <x:c r="F10" s="75" t="n">
        <x:f>IF($B$20&lt;&gt;"計算可能","",E10-B10)</x:f>
        <x:v>30500</x:v>
      </x:c>
      <x:c r="G10" s="75" t="n">
        <x:f>IF($B$20&lt;&gt;"計算可能","",MAX(0,F10))</x:f>
        <x:v>30500</x:v>
      </x:c>
      <x:c r="H10" s="74" t="n">
        <x:f>IF($B$20&lt;&gt;"計算可能","",IF(SUM($G$7:$G$14)&lt;=0,0,G10/SUM($G$7:$G$14)))</x:f>
        <x:v>0.2089041095890411</x:v>
      </x:c>
      <x:c r="I10" s="76" t="n">
        <x:f>IF($B$20&lt;&gt;"計算可能","",$B$16*H10)</x:f>
        <x:v>25068.49315068493</x:v>
      </x:c>
    </x:row>
    <x:row r="11">
      <x:c r="A11" s="70" t="str">
        <x:v>先進国債券</x:v>
      </x:c>
      <x:c r="B11" s="72" t="n">
        <x:v>50000</x:v>
      </x:c>
      <x:c r="C11" s="73" t="n">
        <x:v>0.1</x:v>
      </x:c>
      <x:c r="D11" s="74" t="n">
        <x:f>IF(AND($B$20="計算可能",$B$17&gt;0),B11/$B$17,"")</x:f>
        <x:v>0.06666666666666667</x:v>
      </x:c>
      <x:c r="E11" s="75" t="n">
        <x:f>IF($B$20&lt;&gt;"計算可能","",$B$18*C11)</x:f>
        <x:v>87000</x:v>
      </x:c>
      <x:c r="F11" s="75" t="n">
        <x:f>IF($B$20&lt;&gt;"計算可能","",E11-B11)</x:f>
        <x:v>37000</x:v>
      </x:c>
      <x:c r="G11" s="75" t="n">
        <x:f>IF($B$20&lt;&gt;"計算可能","",MAX(0,F11))</x:f>
        <x:v>37000</x:v>
      </x:c>
      <x:c r="H11" s="74" t="n">
        <x:f>IF($B$20&lt;&gt;"計算可能","",IF(SUM($G$7:$G$14)&lt;=0,0,G11/SUM($G$7:$G$14)))</x:f>
        <x:v>0.2534246575342466</x:v>
      </x:c>
      <x:c r="I11" s="76" t="n">
        <x:f>IF($B$20&lt;&gt;"計算可能","",$B$16*H11)</x:f>
        <x:v>30410.95890410959</x:v>
      </x:c>
    </x:row>
    <x:row r="12">
      <x:c r="A12" s="70" t="str">
        <x:v>REIT</x:v>
      </x:c>
      <x:c r="B12" s="72" t="n">
        <x:v>50000</x:v>
      </x:c>
      <x:c r="C12" s="73" t="n">
        <x:v>0.05</x:v>
      </x:c>
      <x:c r="D12" s="74" t="n">
        <x:f>IF(AND($B$20="計算可能",$B$17&gt;0),B12/$B$17,"")</x:f>
        <x:v>0.06666666666666667</x:v>
      </x:c>
      <x:c r="E12" s="75" t="n">
        <x:f>IF($B$20&lt;&gt;"計算可能","",$B$18*C12)</x:f>
        <x:v>43500</x:v>
      </x:c>
      <x:c r="F12" s="75" t="n">
        <x:f>IF($B$20&lt;&gt;"計算可能","",E12-B12)</x:f>
        <x:v>-6500</x:v>
      </x:c>
      <x:c r="G12" s="75" t="n">
        <x:f>IF($B$20&lt;&gt;"計算可能","",MAX(0,F12))</x:f>
        <x:v>0</x:v>
      </x:c>
      <x:c r="H12" s="74" t="n">
        <x:f>IF($B$20&lt;&gt;"計算可能","",IF(SUM($G$7:$G$14)&lt;=0,0,G12/SUM($G$7:$G$14)))</x:f>
        <x:v>0</x:v>
      </x:c>
      <x:c r="I12" s="76" t="n">
        <x:f>IF($B$20&lt;&gt;"計算可能","",$B$16*H12)</x:f>
        <x:v>0</x:v>
      </x:c>
    </x:row>
    <x:row r="13">
      <x:c r="A13" s="70" t="str">
        <x:v>現金</x:v>
      </x:c>
      <x:c r="B13" s="72" t="n">
        <x:v>100000</x:v>
      </x:c>
      <x:c r="C13" s="73" t="n">
        <x:v>0.1</x:v>
      </x:c>
      <x:c r="D13" s="74" t="n">
        <x:f>IF(AND($B$20="計算可能",$B$17&gt;0),B13/$B$17,"")</x:f>
        <x:v>0.13333333333333333</x:v>
      </x:c>
      <x:c r="E13" s="75" t="n">
        <x:f>IF($B$20&lt;&gt;"計算可能","",$B$18*C13)</x:f>
        <x:v>87000</x:v>
      </x:c>
      <x:c r="F13" s="75" t="n">
        <x:f>IF($B$20&lt;&gt;"計算可能","",E13-B13)</x:f>
        <x:v>-13000</x:v>
      </x:c>
      <x:c r="G13" s="75" t="n">
        <x:f>IF($B$20&lt;&gt;"計算可能","",MAX(0,F13))</x:f>
        <x:v>0</x:v>
      </x:c>
      <x:c r="H13" s="74" t="n">
        <x:f>IF($B$20&lt;&gt;"計算可能","",IF(SUM($G$7:$G$14)&lt;=0,0,G13/SUM($G$7:$G$14)))</x:f>
        <x:v>0</x:v>
      </x:c>
      <x:c r="I13" s="76" t="n">
        <x:f>IF($B$20&lt;&gt;"計算可能","",$B$16*H13)</x:f>
        <x:v>0</x:v>
      </x:c>
    </x:row>
    <x:row r="14">
      <x:c r="A14" s="71" t="str">
        <x:v>その他</x:v>
      </x:c>
      <x:c r="B14" s="77" t="n">
        <x:v>0</x:v>
      </x:c>
      <x:c r="C14" s="78" t="n">
        <x:v>0</x:v>
      </x:c>
      <x:c r="D14" s="79" t="n">
        <x:f>IF(AND($B$20="計算可能",$B$17&gt;0),B14/$B$17,"")</x:f>
        <x:v>0</x:v>
      </x:c>
      <x:c r="E14" s="80" t="n">
        <x:f>IF($B$20&lt;&gt;"計算可能","",$B$18*C14)</x:f>
        <x:v>0</x:v>
      </x:c>
      <x:c r="F14" s="80" t="n">
        <x:f>IF($B$20&lt;&gt;"計算可能","",E14-B14)</x:f>
        <x:v>0</x:v>
      </x:c>
      <x:c r="G14" s="80" t="n">
        <x:f>IF($B$20&lt;&gt;"計算可能","",MAX(0,F14))</x:f>
        <x:v>0</x:v>
      </x:c>
      <x:c r="H14" s="79" t="n">
        <x:f>IF($B$20&lt;&gt;"計算可能","",IF(SUM($G$7:$G$14)&lt;=0,0,G14/SUM($G$7:$G$14)))</x:f>
        <x:v>0</x:v>
      </x:c>
      <x:c r="I14" s="81" t="n">
        <x:f>IF($B$20&lt;&gt;"計算可能","",$B$16*H14)</x:f>
        <x:v>0</x:v>
      </x:c>
    </x:row>
    <x:row r="15">
      <x:c r="B15" s="57"/>
    </x:row>
    <x:row r="16">
      <x:c r="A16" s="42" t="str">
        <x:v>追加投資額</x:v>
      </x:c>
      <x:c r="B16" s="58" t="n">
        <x:v>120000</x:v>
      </x:c>
    </x:row>
    <x:row r="17">
      <x:c r="A17" s="43" t="str">
        <x:v>現在資産合計</x:v>
      </x:c>
      <x:c r="B17" s="59" t="n">
        <x:f>SUM(B7:B14)</x:f>
        <x:v>750000</x:v>
      </x:c>
    </x:row>
    <x:row r="18">
      <x:c r="A18" s="43" t="str">
        <x:v>入金後の総額</x:v>
      </x:c>
      <x:c r="B18" s="59" t="n">
        <x:f>IF(AND(B17&gt;0,B16&gt;=0),B17+B16,"")</x:f>
        <x:v>870000</x:v>
      </x:c>
    </x:row>
    <x:row r="19">
      <x:c r="A19" s="43" t="str">
        <x:v>目標比率の合計</x:v>
      </x:c>
      <x:c r="B19" s="68" t="n">
        <x:f>SUM(C7:C14)</x:f>
        <x:v>1.0000000000000002</x:v>
      </x:c>
    </x:row>
    <x:row r="20">
      <x:c r="A20" s="44" t="str">
        <x:v>入力チェック</x:v>
      </x:c>
      <x:c r="B20" s="69" t="str">
        <x:f>IF(COUNTBLANK(A7:A14)&gt;0,"資産クラスを8件すべて入力してください",IF(COUNT(B7:B14)&lt;&gt;8,"現在金額を8件すべて数値で入力してください",IF(COUNT(C7:C14)&lt;&gt;8,"目標比率を8件すべて数値で入力してください",IF(NOT(ISNUMBER(B16)),"追加投資額を数値で入力してください",IF(MIN(B7:B14)&lt;0,"現在金額は0円以上にしてください",IF(MIN(C7:C14)&lt;0,"目標比率は0%以上にしてください",IF(MAX(C7:C14)&gt;1,"目標比率は100%以下にしてください",IF(B16&lt;0,"追加投資額は0円以上にしてください",IF(B17&lt;=0,"現在資産合計を0円より大きくしてください",IF(ABS(B19-1)&gt;0.00001,"目標比率の合計を100%にしてください","計算可能"))))))))))</x:f>
        <x:v>計算可能</x:v>
      </x:c>
    </x:row>
    <x:row r="21" ht="28" customHeight="1">
      <x:c r="A21" s="50" t="str">
        <x:v>配分案は、不足額がある資産クラスに追加資金を不足額の比率で配分する試算です。売却を含めないため、入金後に目標比率へ完全一致することは保証しません。</x:v>
      </x:c>
      <x:c r="B21" s="50"/>
      <x:c r="C21" s="50"/>
      <x:c r="D21" s="50"/>
      <x:c r="E21" s="50"/>
      <x:c r="F21" s="50"/>
      <x:c r="G21" s="50"/>
      <x:c r="H21" s="50"/>
      <x:c r="I21" s="50"/>
    </x:row>
    <x:row r="22" ht="28" customHeight="1">
      <x:c r="A22" s="50" t="str">
        <x:v>端数は表示上1円未満まで含めて計算します。実際の購入単位・手数料・税金・注文可能額に応じて調整してください。余剰の資産クラスには追加資金を配分しません。</x:v>
      </x:c>
      <x:c r="B22" s="50"/>
      <x:c r="C22" s="50"/>
      <x:c r="D22" s="50"/>
      <x:c r="E22" s="50"/>
      <x:c r="F22" s="50"/>
      <x:c r="G22" s="50"/>
      <x:c r="H22" s="50"/>
      <x:c r="I22" s="50"/>
    </x:row>
    <x:row r="24">
      <x:c r="A24" s="52" t="str">
        <x:v>仮想例が入っています。ご自身の資産クラス、現在金額、目標比率、追加投資額に置き換えてお使いください。使わない行は「その他」とし、現在金額と目標比率を0にしてください。</x:v>
      </x:c>
      <x:c r="B24" s="52"/>
      <x:c r="C24" s="52"/>
      <x:c r="D24" s="52"/>
      <x:c r="E24" s="52"/>
      <x:c r="F24" s="52"/>
      <x:c r="G24" s="52"/>
      <x:c r="H24" s="52"/>
      <x:c r="I24" s="52"/>
    </x:row>
    <x:row r="26">
      <x:c r="A26" s="54" t="str">
        <x:v>参考: J-FLEC 資産配分の見直しに関するQ&amp;A  https://www.j-flec.go.jp/links/jikan/qa/062.html</x:v>
      </x:c>
      <x:c r="B26" s="54"/>
      <x:c r="C26" s="54"/>
      <x:c r="D26" s="54"/>
      <x:c r="E26" s="54"/>
      <x:c r="F26" s="54"/>
      <x:c r="G26" s="54"/>
      <x:c r="H26" s="54"/>
      <x:c r="I26" s="54"/>
    </x:row>
    <x:row r="27">
      <x:c r="A27" s="54" t="str">
        <x:v>解説記事: 43ksei.com  https://43ksei.com/accumulation/rebalance/</x:v>
      </x:c>
      <x:c r="B27" s="54"/>
      <x:c r="C27" s="54"/>
      <x:c r="D27" s="54"/>
      <x:c r="E27" s="54"/>
      <x:c r="F27" s="54"/>
      <x:c r="G27" s="54"/>
      <x:c r="H27" s="54"/>
      <x:c r="I27" s="54"/>
    </x:row>
  </x:sheetData>
  <x:mergeCells>
    <x:mergeCell ref="A1:I1"/>
    <x:mergeCell ref="A2:I2"/>
    <x:mergeCell ref="A3:I3"/>
    <x:mergeCell ref="A5:I5"/>
    <x:mergeCell ref="A21:I21"/>
    <x:mergeCell ref="A22:I22"/>
    <x:mergeCell ref="A24:I24"/>
    <x:mergeCell ref="A26:I26"/>
    <x:mergeCell ref="A27:I27"/>
  </x:mergeCells>
  <x:conditionalFormatting sqref="B20:B20">
    <x:cfRule type="containsText" dxfId="0" priority="1" operator="containsText" text="計算可能"/>
  </x:conditionalFormatting>
  <x:dataValidations count="3">
    <x:dataValidation type="decimal" operator="greaterThanOrEqual" sqref="B7:B14">
      <x:formula1>0</x:formula1>
    </x:dataValidation>
    <x:dataValidation type="decimal" operator="between" sqref="C7:C14">
      <x:formula1>0</x:formula1>
      <x:formula2>1</x:formula2>
    </x:dataValidation>
    <x:dataValidation type="decimal" operator="greaterThanOrEqual" sqref="B16">
      <x:formula1>0</x:formula1>
    </x:dataValidation>
  </x:dataValidations>
  <x:pageMargins left="0.7" right="0.7" top="0.75" bottom="0.75" header="0.3" footer="0.3"/>
</x:worksheet>
</file>